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10" windowWidth="19420" windowHeight="11020" tabRatio="500" activeTab="0"/>
  </bookViews>
  <sheets>
    <sheet name="Application" sheetId="1" r:id="rId1"/>
  </sheets>
  <definedNames>
    <definedName name="_xlnm.Print_Area" localSheetId="0">'Application'!$A$1:$P$96</definedName>
  </definedNames>
  <calcPr fullCalcOnLoad="1"/>
</workbook>
</file>

<file path=xl/sharedStrings.xml><?xml version="1.0" encoding="utf-8"?>
<sst xmlns="http://schemas.openxmlformats.org/spreadsheetml/2006/main" count="290" uniqueCount="85">
  <si>
    <t>8:00〜18:00</t>
  </si>
  <si>
    <t>7:00～8:00, 18:00〜20:00</t>
  </si>
  <si>
    <t>day of the week (Sun,Mon,Tue,Wed,Thu,Fri,Sat,Ani)</t>
  </si>
  <si>
    <t>date</t>
  </si>
  <si>
    <t>normal</t>
  </si>
  <si>
    <t>1 and 2</t>
  </si>
  <si>
    <t>3 and over</t>
  </si>
  <si>
    <t>Regular hours</t>
  </si>
  <si>
    <t>Overtime</t>
  </si>
  <si>
    <t>Please transfer the subsidy for child care to my bank account shown below.</t>
  </si>
  <si>
    <t>hour(s)</t>
  </si>
  <si>
    <t>hour(s)</t>
  </si>
  <si>
    <t>yen</t>
  </si>
  <si>
    <t>yen</t>
  </si>
  <si>
    <t>yen</t>
  </si>
  <si>
    <t>yen</t>
  </si>
  <si>
    <t>Name (Child)：</t>
  </si>
  <si>
    <t>Age (Child)：</t>
  </si>
  <si>
    <t>Amount of payment</t>
  </si>
  <si>
    <t>support：</t>
  </si>
  <si>
    <t>support：</t>
  </si>
  <si>
    <t>year</t>
  </si>
  <si>
    <t>Time</t>
  </si>
  <si>
    <t>Subtotal</t>
  </si>
  <si>
    <t>Detailed statement</t>
  </si>
  <si>
    <t>Total</t>
  </si>
  <si>
    <t>＝ Payment－300yen(self-pay burden)×total hours</t>
  </si>
  <si>
    <t>Name of the applicant:</t>
  </si>
  <si>
    <t>ID No.:</t>
  </si>
  <si>
    <t>ordinary/checking</t>
  </si>
  <si>
    <t>Account No.:</t>
  </si>
  <si>
    <t>Account Name:</t>
  </si>
  <si>
    <t>Name of the branch:</t>
  </si>
  <si>
    <t>Bank info:</t>
  </si>
  <si>
    <t>Name of the bank:</t>
  </si>
  <si>
    <t>Signature:</t>
  </si>
  <si>
    <t>Main Science Section:</t>
  </si>
  <si>
    <t>Note：Please attach receipt from WBG.（Copies are available.）</t>
  </si>
  <si>
    <t>Subsidy Amount：</t>
  </si>
  <si>
    <t>Number of Children：</t>
  </si>
  <si>
    <t>Number of forms：</t>
  </si>
  <si>
    <t>persons</t>
  </si>
  <si>
    <t>piece(s)</t>
  </si>
  <si>
    <t>Sun</t>
  </si>
  <si>
    <t>Mon</t>
  </si>
  <si>
    <t>Tue</t>
  </si>
  <si>
    <t>Wed</t>
  </si>
  <si>
    <t>Thu</t>
  </si>
  <si>
    <t>Fri</t>
  </si>
  <si>
    <t>discount for JPGU (15％)</t>
  </si>
  <si>
    <t>1st day</t>
  </si>
  <si>
    <t>2nd day</t>
  </si>
  <si>
    <t>third day</t>
  </si>
  <si>
    <t>4th day</t>
  </si>
  <si>
    <t>5th day</t>
  </si>
  <si>
    <t>6th day</t>
  </si>
  <si>
    <t>←One table for one child</t>
  </si>
  <si>
    <t>←Select age from pull-down menu</t>
  </si>
  <si>
    <t>←fill only number of hours</t>
  </si>
  <si>
    <t>←Subtotal, total and support amount are automatically calculated</t>
  </si>
  <si>
    <t>←'Subsidy amount', 'Number of children', and 'Number of forms' are automatically calculated.</t>
  </si>
  <si>
    <t>←Leave either 'ordinary' or 'checking'</t>
  </si>
  <si>
    <t>age</t>
  </si>
  <si>
    <t>younger than 1</t>
  </si>
  <si>
    <t>Mon-Fri
Regular hours</t>
  </si>
  <si>
    <t>Mon-Fri
Overtime</t>
  </si>
  <si>
    <t>Holiday
Overtime</t>
  </si>
  <si>
    <t>Holiday 
regular hour</t>
  </si>
  <si>
    <t>←Support amount is calculated by discount fee (15% off). When you pay by normal fee, the difference is charged to the applicant.</t>
  </si>
  <si>
    <t>　JpGU subsidizes the expenses from the use of child care including 30 minutes before and after the poster</t>
  </si>
  <si>
    <t>8:30〜18:00</t>
  </si>
  <si>
    <t>18:00〜19:00</t>
  </si>
  <si>
    <t>8:30〜18:00</t>
  </si>
  <si>
    <t>18:00〜19:00</t>
  </si>
  <si>
    <t xml:space="preserve">JpGU Meeting 2013 Application Form for Child Care Subsidy 　 </t>
  </si>
  <si>
    <t>Fee (2013) unit:yen</t>
  </si>
  <si>
    <t>time range (2013)</t>
  </si>
  <si>
    <t>meeting schedule (2013)</t>
  </si>
  <si>
    <t>May 19(Sun)</t>
  </si>
  <si>
    <t>May 20(Mon)</t>
  </si>
  <si>
    <t>May 21(Tue)</t>
  </si>
  <si>
    <t>May 22(Wed)</t>
  </si>
  <si>
    <t>May 23(Thu)</t>
  </si>
  <si>
    <t>May 24(Fri)</t>
  </si>
  <si>
    <t>　or oral programs (that is, from 8:30 to 19:00, in JpGU Meeting 2013).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</si>
</sst>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時間&quot;"/>
    <numFmt numFmtId="177" formatCode="0&quot; 時間&quot;"/>
    <numFmt numFmtId="178" formatCode="0\ &quot;枚&quot;"/>
    <numFmt numFmtId="179" formatCode="#,##0_);[Red]\(#,##0\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;[Red]\-#,##0.0"/>
    <numFmt numFmtId="186" formatCode="&quot;¥&quot;#,##0.0;&quot;¥&quot;\-#,##0.0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51"/>
      <name val="ＭＳ ゴシック"/>
      <family val="3"/>
    </font>
    <font>
      <b/>
      <u val="single"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5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right"/>
      <protection hidden="1"/>
    </xf>
    <xf numFmtId="0" fontId="7" fillId="0" borderId="12" xfId="0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13" xfId="0" applyBorder="1" applyAlignment="1" applyProtection="1">
      <alignment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right" wrapText="1" shrinkToFit="1"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/>
      <protection hidden="1"/>
    </xf>
    <xf numFmtId="0" fontId="15" fillId="0" borderId="15" xfId="0" applyNumberFormat="1" applyFont="1" applyFill="1" applyBorder="1" applyAlignment="1" applyProtection="1">
      <alignment horizontal="left" vertical="center"/>
      <protection hidden="1"/>
    </xf>
    <xf numFmtId="0" fontId="52" fillId="0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right" wrapText="1"/>
      <protection/>
    </xf>
    <xf numFmtId="0" fontId="15" fillId="0" borderId="16" xfId="0" applyNumberFormat="1" applyFont="1" applyFill="1" applyBorder="1" applyAlignment="1" applyProtection="1">
      <alignment horizontal="left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0" xfId="0" applyNumberFormat="1" applyFont="1" applyFill="1" applyBorder="1" applyAlignment="1" applyProtection="1">
      <alignment horizontal="center" vertical="center"/>
      <protection hidden="1"/>
    </xf>
    <xf numFmtId="0" fontId="15" fillId="0" borderId="21" xfId="0" applyNumberFormat="1" applyFont="1" applyFill="1" applyBorder="1" applyAlignment="1" applyProtection="1">
      <alignment horizontal="left" vertical="center"/>
      <protection hidden="1"/>
    </xf>
    <xf numFmtId="0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23" xfId="0" applyNumberFormat="1" applyFont="1" applyFill="1" applyBorder="1" applyAlignment="1" applyProtection="1">
      <alignment horizontal="left" vertical="center"/>
      <protection hidden="1"/>
    </xf>
    <xf numFmtId="38" fontId="7" fillId="0" borderId="24" xfId="49" applyFont="1" applyFill="1" applyBorder="1" applyAlignment="1" applyProtection="1">
      <alignment horizontal="center" vertical="center"/>
      <protection hidden="1"/>
    </xf>
    <xf numFmtId="38" fontId="7" fillId="0" borderId="14" xfId="49" applyFont="1" applyFill="1" applyBorder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left" wrapText="1"/>
      <protection hidden="1"/>
    </xf>
    <xf numFmtId="0" fontId="53" fillId="0" borderId="0" xfId="0" applyFont="1" applyAlignment="1">
      <alignment/>
    </xf>
    <xf numFmtId="0" fontId="15" fillId="0" borderId="25" xfId="0" applyNumberFormat="1" applyFont="1" applyFill="1" applyBorder="1" applyAlignment="1" applyProtection="1">
      <alignment horizontal="left" vertical="center"/>
      <protection hidden="1"/>
    </xf>
    <xf numFmtId="0" fontId="15" fillId="0" borderId="26" xfId="0" applyNumberFormat="1" applyFont="1" applyFill="1" applyBorder="1" applyAlignment="1" applyProtection="1">
      <alignment horizontal="left" vertical="center"/>
      <protection hidden="1"/>
    </xf>
    <xf numFmtId="38" fontId="7" fillId="0" borderId="24" xfId="49" applyNumberFormat="1" applyFont="1" applyFill="1" applyBorder="1" applyAlignment="1" applyProtection="1">
      <alignment horizontal="center" vertical="center"/>
      <protection hidden="1"/>
    </xf>
    <xf numFmtId="38" fontId="7" fillId="0" borderId="14" xfId="49" applyNumberFormat="1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49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38" fontId="7" fillId="0" borderId="29" xfId="49" applyFont="1" applyFill="1" applyBorder="1" applyAlignment="1" applyProtection="1">
      <alignment horizontal="center" vertical="center"/>
      <protection hidden="1"/>
    </xf>
    <xf numFmtId="38" fontId="7" fillId="0" borderId="30" xfId="49" applyFont="1" applyFill="1" applyBorder="1" applyAlignment="1" applyProtection="1">
      <alignment horizontal="center" vertical="center"/>
      <protection hidden="1"/>
    </xf>
    <xf numFmtId="5" fontId="13" fillId="0" borderId="31" xfId="0" applyNumberFormat="1" applyFont="1" applyFill="1" applyBorder="1" applyAlignment="1" applyProtection="1" quotePrefix="1">
      <alignment horizontal="left" vertical="center"/>
      <protection hidden="1"/>
    </xf>
    <xf numFmtId="0" fontId="14" fillId="0" borderId="0" xfId="0" applyFont="1" applyAlignment="1">
      <alignment/>
    </xf>
    <xf numFmtId="5" fontId="7" fillId="0" borderId="32" xfId="0" applyNumberFormat="1" applyFont="1" applyFill="1" applyBorder="1" applyAlignment="1" applyProtection="1">
      <alignment horizontal="center"/>
      <protection hidden="1"/>
    </xf>
    <xf numFmtId="5" fontId="7" fillId="0" borderId="33" xfId="0" applyNumberFormat="1" applyFont="1" applyFill="1" applyBorder="1" applyAlignment="1" applyProtection="1">
      <alignment horizontal="center"/>
      <protection hidden="1"/>
    </xf>
    <xf numFmtId="0" fontId="7" fillId="0" borderId="28" xfId="0" applyFont="1" applyFill="1" applyBorder="1" applyAlignment="1" applyProtection="1">
      <alignment horizontal="left" vertical="center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0" fontId="7" fillId="0" borderId="34" xfId="0" applyFont="1" applyFill="1" applyBorder="1" applyAlignment="1" applyProtection="1">
      <alignment horizontal="left" vertical="center"/>
      <protection hidden="1"/>
    </xf>
    <xf numFmtId="0" fontId="7" fillId="0" borderId="35" xfId="0" applyFont="1" applyFill="1" applyBorder="1" applyAlignment="1" applyProtection="1">
      <alignment horizontal="left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/>
      <protection hidden="1"/>
    </xf>
    <xf numFmtId="0" fontId="15" fillId="0" borderId="40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 hidden="1"/>
    </xf>
    <xf numFmtId="0" fontId="7" fillId="0" borderId="42" xfId="0" applyFont="1" applyFill="1" applyBorder="1" applyAlignment="1" applyProtection="1">
      <alignment horizontal="center"/>
      <protection hidden="1"/>
    </xf>
    <xf numFmtId="0" fontId="7" fillId="0" borderId="43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7" fillId="0" borderId="32" xfId="0" applyNumberFormat="1" applyFont="1" applyFill="1" applyBorder="1" applyAlignment="1" applyProtection="1">
      <alignment horizontal="center"/>
      <protection hidden="1"/>
    </xf>
    <xf numFmtId="0" fontId="7" fillId="0" borderId="33" xfId="0" applyNumberFormat="1" applyFont="1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wrapText="1"/>
      <protection locked="0"/>
    </xf>
    <xf numFmtId="0" fontId="15" fillId="0" borderId="47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38" fontId="7" fillId="0" borderId="0" xfId="49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15" fillId="0" borderId="12" xfId="0" applyFont="1" applyFill="1" applyBorder="1" applyAlignment="1" applyProtection="1">
      <alignment horizontal="center" wrapText="1"/>
      <protection locked="0"/>
    </xf>
    <xf numFmtId="0" fontId="15" fillId="0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78"/>
  <sheetViews>
    <sheetView tabSelected="1" view="pageBreakPreview" zoomScale="75" zoomScaleSheetLayoutView="75" zoomScalePageLayoutView="0" workbookViewId="0" topLeftCell="A1">
      <selection activeCell="A8" sqref="A8:C8"/>
    </sheetView>
  </sheetViews>
  <sheetFormatPr defaultColWidth="12.875" defaultRowHeight="13.5"/>
  <cols>
    <col min="1" max="1" width="3.50390625" style="15" customWidth="1"/>
    <col min="2" max="2" width="16.00390625" style="15" customWidth="1"/>
    <col min="3" max="3" width="7.375" style="15" customWidth="1"/>
    <col min="4" max="4" width="6.375" style="15" customWidth="1"/>
    <col min="5" max="7" width="7.375" style="15" customWidth="1"/>
    <col min="8" max="8" width="7.875" style="15" customWidth="1"/>
    <col min="9" max="9" width="7.375" style="15" customWidth="1"/>
    <col min="10" max="10" width="8.75390625" style="15" customWidth="1"/>
    <col min="11" max="11" width="7.375" style="15" customWidth="1"/>
    <col min="12" max="12" width="6.875" style="15" customWidth="1"/>
    <col min="13" max="13" width="7.375" style="15" customWidth="1"/>
    <col min="14" max="14" width="6.25390625" style="15" customWidth="1"/>
    <col min="15" max="15" width="7.375" style="15" customWidth="1"/>
    <col min="16" max="16" width="6.375" style="15" customWidth="1"/>
    <col min="17" max="17" width="12.125" style="11" customWidth="1"/>
    <col min="18" max="18" width="7.625" style="15" customWidth="1"/>
    <col min="19" max="19" width="7.375" style="15" customWidth="1"/>
    <col min="20" max="20" width="6.75390625" style="15" customWidth="1"/>
    <col min="21" max="21" width="7.50390625" style="15" customWidth="1"/>
    <col min="22" max="22" width="6.50390625" style="15" customWidth="1"/>
    <col min="23" max="23" width="6.25390625" style="15" customWidth="1"/>
    <col min="24" max="24" width="6.375" style="15" customWidth="1"/>
    <col min="25" max="25" width="6.75390625" style="15" customWidth="1"/>
    <col min="26" max="26" width="2.625" style="15" customWidth="1"/>
    <col min="27" max="27" width="39.00390625" style="15" customWidth="1"/>
    <col min="28" max="28" width="6.25390625" style="15" customWidth="1"/>
    <col min="29" max="29" width="6.125" style="15" customWidth="1"/>
    <col min="30" max="30" width="5.875" style="15" customWidth="1"/>
    <col min="31" max="31" width="5.625" style="15" customWidth="1"/>
    <col min="32" max="32" width="5.875" style="15" customWidth="1"/>
    <col min="33" max="33" width="6.00390625" style="15" customWidth="1"/>
    <col min="34" max="16384" width="12.875" style="15" customWidth="1"/>
  </cols>
  <sheetData>
    <row r="1" spans="1:17" ht="27.75" customHeight="1">
      <c r="A1" s="104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6.5" customHeight="1">
      <c r="A2" s="11"/>
      <c r="B2" s="11"/>
      <c r="C2" s="5"/>
      <c r="D2" s="5"/>
      <c r="E2" s="5"/>
      <c r="F2" s="5"/>
      <c r="G2" s="5"/>
      <c r="H2" s="5"/>
      <c r="I2" s="5"/>
      <c r="J2" s="5"/>
      <c r="K2" s="11"/>
      <c r="L2" s="11"/>
      <c r="M2" s="11"/>
      <c r="N2" s="11"/>
      <c r="O2" s="11"/>
      <c r="P2" s="11"/>
      <c r="Q2" s="17"/>
    </row>
    <row r="3" spans="1:25" ht="17.25" customHeight="1">
      <c r="A3" s="110" t="s">
        <v>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 t="s">
        <v>75</v>
      </c>
      <c r="R3" s="111"/>
      <c r="S3" s="111"/>
      <c r="T3" s="111"/>
      <c r="U3" s="111"/>
      <c r="V3" s="111"/>
      <c r="W3" s="111"/>
      <c r="X3" s="111"/>
      <c r="Y3" s="111"/>
    </row>
    <row r="4" spans="1:33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 t="s">
        <v>62</v>
      </c>
      <c r="R4" s="112" t="s">
        <v>64</v>
      </c>
      <c r="S4" s="113"/>
      <c r="T4" s="93" t="s">
        <v>65</v>
      </c>
      <c r="U4" s="94"/>
      <c r="V4" s="93" t="s">
        <v>67</v>
      </c>
      <c r="W4" s="94"/>
      <c r="X4" s="112" t="s">
        <v>66</v>
      </c>
      <c r="Y4" s="113"/>
      <c r="AA4" s="105" t="s">
        <v>77</v>
      </c>
      <c r="AB4" s="106"/>
      <c r="AC4" s="106"/>
      <c r="AD4" s="106"/>
      <c r="AE4" s="106"/>
      <c r="AF4" s="106"/>
      <c r="AG4" s="107"/>
    </row>
    <row r="5" spans="1:33" ht="2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3"/>
      <c r="R5" s="24" t="s">
        <v>4</v>
      </c>
      <c r="S5" s="34" t="s">
        <v>49</v>
      </c>
      <c r="T5" s="24" t="s">
        <v>4</v>
      </c>
      <c r="U5" s="34" t="s">
        <v>49</v>
      </c>
      <c r="V5" s="24" t="s">
        <v>4</v>
      </c>
      <c r="W5" s="34" t="s">
        <v>49</v>
      </c>
      <c r="X5" s="24" t="s">
        <v>4</v>
      </c>
      <c r="Y5" s="34" t="s">
        <v>49</v>
      </c>
      <c r="AA5" s="25"/>
      <c r="AB5" s="40" t="s">
        <v>50</v>
      </c>
      <c r="AC5" s="40" t="s">
        <v>51</v>
      </c>
      <c r="AD5" s="40" t="s">
        <v>52</v>
      </c>
      <c r="AE5" s="40" t="s">
        <v>53</v>
      </c>
      <c r="AF5" s="40" t="s">
        <v>54</v>
      </c>
      <c r="AG5" s="40" t="s">
        <v>55</v>
      </c>
    </row>
    <row r="6" spans="1:33" ht="16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51" t="s">
        <v>63</v>
      </c>
      <c r="R6" s="25">
        <v>1000</v>
      </c>
      <c r="S6" s="25">
        <v>850</v>
      </c>
      <c r="T6" s="25">
        <v>1500</v>
      </c>
      <c r="U6" s="25">
        <v>1275</v>
      </c>
      <c r="V6" s="25">
        <v>1200</v>
      </c>
      <c r="W6" s="25">
        <v>1020</v>
      </c>
      <c r="X6" s="25">
        <v>1700</v>
      </c>
      <c r="Y6" s="25">
        <v>1445</v>
      </c>
      <c r="AA6" s="25" t="s">
        <v>3</v>
      </c>
      <c r="AB6" s="28">
        <v>19</v>
      </c>
      <c r="AC6" s="28">
        <v>20</v>
      </c>
      <c r="AD6" s="28">
        <v>21</v>
      </c>
      <c r="AE6" s="28">
        <v>22</v>
      </c>
      <c r="AF6" s="28">
        <v>23</v>
      </c>
      <c r="AG6" s="28">
        <v>24</v>
      </c>
    </row>
    <row r="7" spans="1:33" ht="16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36" t="s">
        <v>5</v>
      </c>
      <c r="R7" s="25">
        <v>900</v>
      </c>
      <c r="S7" s="25">
        <v>765</v>
      </c>
      <c r="T7" s="25">
        <v>1400</v>
      </c>
      <c r="U7" s="35">
        <v>1190</v>
      </c>
      <c r="V7" s="25">
        <v>1100</v>
      </c>
      <c r="W7" s="25">
        <v>935</v>
      </c>
      <c r="X7" s="25">
        <v>1600</v>
      </c>
      <c r="Y7" s="25">
        <v>1360</v>
      </c>
      <c r="AA7" s="25" t="s">
        <v>2</v>
      </c>
      <c r="AB7" s="28" t="s">
        <v>43</v>
      </c>
      <c r="AC7" s="28" t="s">
        <v>44</v>
      </c>
      <c r="AD7" s="28" t="s">
        <v>45</v>
      </c>
      <c r="AE7" s="28" t="s">
        <v>46</v>
      </c>
      <c r="AF7" s="28" t="s">
        <v>47</v>
      </c>
      <c r="AG7" s="28" t="s">
        <v>48</v>
      </c>
    </row>
    <row r="8" spans="1:25" ht="12.75">
      <c r="A8" s="64" t="s">
        <v>27</v>
      </c>
      <c r="B8" s="64"/>
      <c r="C8" s="64"/>
      <c r="D8" s="102"/>
      <c r="E8" s="102"/>
      <c r="F8" s="102"/>
      <c r="G8" s="12"/>
      <c r="H8" s="65" t="s">
        <v>35</v>
      </c>
      <c r="I8" s="65"/>
      <c r="J8" s="11"/>
      <c r="K8" s="11"/>
      <c r="L8" s="11"/>
      <c r="M8" s="11"/>
      <c r="N8" s="11"/>
      <c r="O8" s="11"/>
      <c r="P8" s="11"/>
      <c r="Q8" s="36" t="s">
        <v>6</v>
      </c>
      <c r="R8" s="25">
        <v>800</v>
      </c>
      <c r="S8" s="25">
        <v>680</v>
      </c>
      <c r="T8" s="25">
        <v>1300</v>
      </c>
      <c r="U8" s="25">
        <v>1105</v>
      </c>
      <c r="V8" s="25">
        <v>1000</v>
      </c>
      <c r="W8" s="25">
        <v>850</v>
      </c>
      <c r="X8" s="25">
        <v>1500</v>
      </c>
      <c r="Y8" s="25">
        <v>1275</v>
      </c>
    </row>
    <row r="9" spans="1:24" ht="12.75">
      <c r="A9" s="11"/>
      <c r="B9" s="79" t="s">
        <v>28</v>
      </c>
      <c r="C9" s="79"/>
      <c r="D9" s="96"/>
      <c r="E9" s="96"/>
      <c r="F9" s="96"/>
      <c r="G9" s="96"/>
      <c r="H9" s="98" t="s">
        <v>36</v>
      </c>
      <c r="I9" s="98"/>
      <c r="J9" s="98"/>
      <c r="K9" s="95"/>
      <c r="L9" s="95"/>
      <c r="M9" s="95"/>
      <c r="N9" s="95"/>
      <c r="O9" s="29"/>
      <c r="P9" s="29"/>
      <c r="Q9" s="109" t="s">
        <v>76</v>
      </c>
      <c r="R9" s="109"/>
      <c r="S9" s="109"/>
      <c r="T9" s="109"/>
      <c r="U9" s="109"/>
      <c r="V9" s="109"/>
      <c r="W9" s="32"/>
      <c r="X9" s="32"/>
    </row>
    <row r="10" spans="1:24" ht="12.75">
      <c r="A10" s="7"/>
      <c r="B10" s="11"/>
      <c r="C10" s="3"/>
      <c r="D10" s="3"/>
      <c r="E10" s="6"/>
      <c r="F10" s="6"/>
      <c r="G10" s="6"/>
      <c r="H10" s="12"/>
      <c r="I10" s="7"/>
      <c r="J10" s="7"/>
      <c r="K10" s="11"/>
      <c r="L10" s="11"/>
      <c r="M10" s="11"/>
      <c r="N10" s="11"/>
      <c r="O10" s="11"/>
      <c r="P10" s="11"/>
      <c r="Q10" s="25" t="s">
        <v>7</v>
      </c>
      <c r="R10" s="108" t="s">
        <v>0</v>
      </c>
      <c r="S10" s="108"/>
      <c r="T10" s="108"/>
      <c r="U10" s="108"/>
      <c r="V10" s="108"/>
      <c r="W10" s="33"/>
      <c r="X10" s="33"/>
    </row>
    <row r="11" spans="1:24" ht="19.5" customHeight="1">
      <c r="A11" s="11"/>
      <c r="B11" s="100" t="s">
        <v>33</v>
      </c>
      <c r="C11" s="100"/>
      <c r="D11" s="39"/>
      <c r="E11" s="80" t="s">
        <v>34</v>
      </c>
      <c r="F11" s="80"/>
      <c r="G11" s="80"/>
      <c r="H11" s="95"/>
      <c r="I11" s="95"/>
      <c r="J11" s="95"/>
      <c r="K11" s="62" t="s">
        <v>32</v>
      </c>
      <c r="L11" s="11"/>
      <c r="M11" s="11"/>
      <c r="N11" s="63"/>
      <c r="O11" s="63"/>
      <c r="P11" s="11"/>
      <c r="Q11" s="25" t="s">
        <v>8</v>
      </c>
      <c r="R11" s="108" t="s">
        <v>1</v>
      </c>
      <c r="S11" s="108"/>
      <c r="T11" s="108"/>
      <c r="U11" s="108"/>
      <c r="V11" s="108"/>
      <c r="W11" s="33"/>
      <c r="X11" s="33"/>
    </row>
    <row r="12" spans="1:17" ht="21" customHeight="1">
      <c r="A12" s="61"/>
      <c r="B12" s="61"/>
      <c r="C12" s="60" t="s">
        <v>29</v>
      </c>
      <c r="D12" s="61"/>
      <c r="E12" s="61"/>
      <c r="F12" s="79" t="s">
        <v>30</v>
      </c>
      <c r="G12" s="79"/>
      <c r="H12" s="96"/>
      <c r="I12" s="96"/>
      <c r="J12" s="96"/>
      <c r="K12" s="100" t="s">
        <v>31</v>
      </c>
      <c r="L12" s="100"/>
      <c r="M12" s="101"/>
      <c r="N12" s="101"/>
      <c r="O12" s="101"/>
      <c r="P12" s="101"/>
      <c r="Q12" s="12" t="s">
        <v>61</v>
      </c>
    </row>
    <row r="13" spans="1:16" ht="12.75">
      <c r="A13" s="11"/>
      <c r="B13" s="11"/>
      <c r="C13" s="6"/>
      <c r="D13" s="3"/>
      <c r="E13" s="18"/>
      <c r="F13" s="18"/>
      <c r="G13" s="3"/>
      <c r="H13" s="6"/>
      <c r="I13" s="6"/>
      <c r="J13" s="11"/>
      <c r="K13" s="11"/>
      <c r="L13" s="11"/>
      <c r="M13" s="11"/>
      <c r="N13" s="11"/>
      <c r="O13" s="11"/>
      <c r="P13" s="11"/>
    </row>
    <row r="14" spans="1:17" ht="12.75">
      <c r="A14" s="7" t="s">
        <v>38</v>
      </c>
      <c r="B14" s="7"/>
      <c r="C14" s="97">
        <f>SUM($C$30,$C$42,$C$54,$C$66,$C$78)</f>
        <v>0</v>
      </c>
      <c r="D14" s="97"/>
      <c r="E14" s="11" t="s">
        <v>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 t="s">
        <v>60</v>
      </c>
    </row>
    <row r="15" spans="1:17" ht="12.75">
      <c r="A15" s="11" t="s">
        <v>39</v>
      </c>
      <c r="B15" s="11"/>
      <c r="C15" s="2">
        <f>IF($C$21="","",IF($C$33="",1,IF($C$45="",2,IF($C$57="",3,IF($C$69="",4,5)))))</f>
      </c>
      <c r="D15" s="5" t="s">
        <v>41</v>
      </c>
      <c r="E15" s="4"/>
      <c r="F15" s="2"/>
      <c r="G15" s="5"/>
      <c r="H15" s="4"/>
      <c r="I15" s="2"/>
      <c r="J15" s="5"/>
      <c r="K15" s="11"/>
      <c r="L15" s="11"/>
      <c r="M15" s="11"/>
      <c r="N15" s="11"/>
      <c r="O15" s="11"/>
      <c r="P15" s="11"/>
      <c r="Q15" s="5"/>
    </row>
    <row r="16" spans="1:17" ht="12.75">
      <c r="A16" s="99" t="s">
        <v>40</v>
      </c>
      <c r="B16" s="99"/>
      <c r="C16" s="2">
        <f>IF($C$15="","",IF($C$15&lt;=3,1,2))</f>
      </c>
      <c r="D16" s="5" t="s">
        <v>42</v>
      </c>
      <c r="E16" s="4"/>
      <c r="F16" s="2"/>
      <c r="G16" s="5"/>
      <c r="H16" s="4"/>
      <c r="I16" s="2"/>
      <c r="J16" s="5"/>
      <c r="K16" s="11"/>
      <c r="L16" s="11"/>
      <c r="M16" s="11"/>
      <c r="N16" s="11"/>
      <c r="O16" s="11"/>
      <c r="P16" s="11"/>
      <c r="Q16" s="5"/>
    </row>
    <row r="17" spans="1:16" ht="12.75">
      <c r="A17" s="19"/>
      <c r="B17" s="5" t="s">
        <v>37</v>
      </c>
      <c r="C17" s="11"/>
      <c r="D17" s="20"/>
      <c r="E17" s="11"/>
      <c r="F17" s="20"/>
      <c r="G17" s="20"/>
      <c r="H17" s="20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9"/>
      <c r="B18" s="38" t="s">
        <v>69</v>
      </c>
      <c r="C18" s="11"/>
      <c r="D18" s="20"/>
      <c r="E18" s="11"/>
      <c r="F18" s="20"/>
      <c r="G18" s="20"/>
      <c r="H18" s="20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9"/>
      <c r="B19" s="38" t="s">
        <v>84</v>
      </c>
      <c r="C19" s="11"/>
      <c r="D19" s="20"/>
      <c r="E19" s="11"/>
      <c r="F19" s="20"/>
      <c r="G19" s="20"/>
      <c r="H19" s="20"/>
      <c r="I19" s="11"/>
      <c r="J19" s="11"/>
      <c r="K19" s="11"/>
      <c r="L19" s="11"/>
      <c r="M19" s="11"/>
      <c r="N19" s="11"/>
      <c r="O19" s="11"/>
      <c r="P19" s="11"/>
    </row>
    <row r="20" spans="1:16" ht="39.75" customHeight="1" thickBot="1">
      <c r="A20" s="7"/>
      <c r="B20" s="11"/>
      <c r="C20" s="6"/>
      <c r="D20" s="6"/>
      <c r="E20" s="1"/>
      <c r="F20" s="1"/>
      <c r="G20" s="7"/>
      <c r="H20" s="7"/>
      <c r="I20" s="11"/>
      <c r="J20" s="7"/>
      <c r="K20" s="7"/>
      <c r="L20" s="7"/>
      <c r="M20" s="7"/>
      <c r="N20" s="7"/>
      <c r="O20" s="7"/>
      <c r="P20" s="11"/>
    </row>
    <row r="21" spans="1:17" ht="24" customHeight="1">
      <c r="A21" s="74" t="s">
        <v>16</v>
      </c>
      <c r="B21" s="75"/>
      <c r="C21" s="76"/>
      <c r="D21" s="77"/>
      <c r="E21" s="78"/>
      <c r="F21" s="79"/>
      <c r="G21" s="79"/>
      <c r="H21" s="79"/>
      <c r="I21" s="9"/>
      <c r="J21" s="26"/>
      <c r="K21" s="80"/>
      <c r="L21" s="80"/>
      <c r="M21" s="10"/>
      <c r="N21" s="26"/>
      <c r="O21" s="27"/>
      <c r="P21" s="27"/>
      <c r="Q21" s="5" t="s">
        <v>56</v>
      </c>
    </row>
    <row r="22" spans="1:17" ht="24" customHeight="1" thickBot="1">
      <c r="A22" s="72" t="s">
        <v>17</v>
      </c>
      <c r="B22" s="73"/>
      <c r="C22" s="91"/>
      <c r="D22" s="92"/>
      <c r="E22" s="42" t="s">
        <v>21</v>
      </c>
      <c r="F22" s="79"/>
      <c r="G22" s="79"/>
      <c r="H22" s="79"/>
      <c r="I22" s="9"/>
      <c r="J22" s="26"/>
      <c r="K22" s="80"/>
      <c r="L22" s="80"/>
      <c r="M22" s="10"/>
      <c r="N22" s="26"/>
      <c r="O22" s="27"/>
      <c r="P22" s="27"/>
      <c r="Q22" s="17" t="s">
        <v>57</v>
      </c>
    </row>
    <row r="23" spans="1:16" ht="6" customHeight="1" thickBot="1">
      <c r="A23" s="5"/>
      <c r="B23" s="6"/>
      <c r="C23" s="6"/>
      <c r="D23" s="6"/>
      <c r="E23" s="6"/>
      <c r="F23" s="6"/>
      <c r="G23" s="13"/>
      <c r="H23" s="3"/>
      <c r="I23" s="3"/>
      <c r="J23" s="1"/>
      <c r="K23" s="21"/>
      <c r="L23" s="11"/>
      <c r="M23" s="11"/>
      <c r="N23" s="11"/>
      <c r="O23" s="11"/>
      <c r="P23" s="11"/>
    </row>
    <row r="24" spans="1:16" ht="12.75">
      <c r="A24" s="81" t="s">
        <v>24</v>
      </c>
      <c r="B24" s="82"/>
      <c r="C24" s="89" t="s">
        <v>78</v>
      </c>
      <c r="D24" s="90"/>
      <c r="E24" s="70" t="s">
        <v>79</v>
      </c>
      <c r="F24" s="71"/>
      <c r="G24" s="70" t="s">
        <v>80</v>
      </c>
      <c r="H24" s="71"/>
      <c r="I24" s="70" t="s">
        <v>81</v>
      </c>
      <c r="J24" s="71"/>
      <c r="K24" s="70" t="s">
        <v>82</v>
      </c>
      <c r="L24" s="71"/>
      <c r="M24" s="70" t="s">
        <v>83</v>
      </c>
      <c r="N24" s="71"/>
      <c r="O24" s="83" t="s">
        <v>25</v>
      </c>
      <c r="P24" s="84"/>
    </row>
    <row r="25" spans="1:17" ht="24" customHeight="1">
      <c r="A25" s="85" t="s">
        <v>22</v>
      </c>
      <c r="B25" s="57" t="s">
        <v>70</v>
      </c>
      <c r="C25" s="16"/>
      <c r="D25" s="37" t="s">
        <v>11</v>
      </c>
      <c r="E25" s="16"/>
      <c r="F25" s="37" t="s">
        <v>11</v>
      </c>
      <c r="G25" s="16"/>
      <c r="H25" s="37" t="s">
        <v>11</v>
      </c>
      <c r="I25" s="16"/>
      <c r="J25" s="37" t="s">
        <v>11</v>
      </c>
      <c r="K25" s="16"/>
      <c r="L25" s="37" t="s">
        <v>11</v>
      </c>
      <c r="M25" s="16"/>
      <c r="N25" s="37" t="s">
        <v>11</v>
      </c>
      <c r="O25" s="87"/>
      <c r="P25" s="88"/>
      <c r="Q25" s="5" t="s">
        <v>58</v>
      </c>
    </row>
    <row r="26" spans="1:16" ht="24" customHeight="1">
      <c r="A26" s="86"/>
      <c r="B26" s="58" t="s">
        <v>71</v>
      </c>
      <c r="C26" s="16"/>
      <c r="D26" s="37" t="s">
        <v>11</v>
      </c>
      <c r="E26" s="16"/>
      <c r="F26" s="37" t="s">
        <v>11</v>
      </c>
      <c r="G26" s="16"/>
      <c r="H26" s="37" t="s">
        <v>11</v>
      </c>
      <c r="I26" s="16"/>
      <c r="J26" s="37" t="s">
        <v>11</v>
      </c>
      <c r="K26" s="16"/>
      <c r="L26" s="37" t="s">
        <v>11</v>
      </c>
      <c r="M26" s="16"/>
      <c r="N26" s="37" t="s">
        <v>11</v>
      </c>
      <c r="O26" s="87"/>
      <c r="P26" s="88"/>
    </row>
    <row r="27" spans="1:17" ht="24" customHeight="1">
      <c r="A27" s="30"/>
      <c r="B27" s="44" t="s">
        <v>23</v>
      </c>
      <c r="C27" s="45">
        <f>IF($C22="","",SUM(C25:C26))</f>
      </c>
      <c r="D27" s="46" t="s">
        <v>11</v>
      </c>
      <c r="E27" s="45">
        <f>IF($C22="","",SUM(E25:E26))</f>
      </c>
      <c r="F27" s="46" t="s">
        <v>11</v>
      </c>
      <c r="G27" s="45">
        <f>IF($C22="","",SUM(G25:G26))</f>
      </c>
      <c r="H27" s="46" t="s">
        <v>11</v>
      </c>
      <c r="I27" s="45">
        <f>IF($C22="","",SUM(I25:I26))</f>
      </c>
      <c r="J27" s="46" t="s">
        <v>11</v>
      </c>
      <c r="K27" s="45">
        <f>IF($C22="","",SUM(K25:K26))</f>
      </c>
      <c r="L27" s="46" t="s">
        <v>11</v>
      </c>
      <c r="M27" s="45">
        <f>IF($C22="","",SUM(M25:M26))</f>
      </c>
      <c r="N27" s="46" t="s">
        <v>11</v>
      </c>
      <c r="O27" s="47">
        <f>IF($C22="","",SUM(C27:N27))</f>
      </c>
      <c r="P27" s="53" t="s">
        <v>11</v>
      </c>
      <c r="Q27" s="11" t="s">
        <v>59</v>
      </c>
    </row>
    <row r="28" spans="1:16" ht="24" customHeight="1" thickBot="1">
      <c r="A28" s="59" t="s">
        <v>18</v>
      </c>
      <c r="B28" s="31"/>
      <c r="C28" s="55">
        <f>IF($C22="","",IF($C22=0,($W$6*C25+$Y$6*C26),IF($C22&lt;3,($W$7*C25+$Y$7*C26),($W$8*C25+$Y$8*C26))))</f>
      </c>
      <c r="D28" s="48" t="s">
        <v>14</v>
      </c>
      <c r="E28" s="55">
        <f>IF($C22="","",IF($C22=0,($S$6*E25+$U$6*E26),IF($C22&lt;3,($S$7*E25+$U$7*E26),($S$8*E25+$U$8*E26))))</f>
      </c>
      <c r="F28" s="48" t="s">
        <v>14</v>
      </c>
      <c r="G28" s="55">
        <f>IF($C22="","",IF($C22=0,($S$6*G25+$U$6*G26),IF($C22&lt;3,($S$7*G25+$U$7*G26),($S$8*G25+$U$8*G26))))</f>
      </c>
      <c r="H28" s="48" t="s">
        <v>13</v>
      </c>
      <c r="I28" s="55">
        <f>IF($C22="","",IF($C22=0,($S$6*I25+$U$6*I26),IF($C22&lt;3,($S$7*I25+$U$7*I26),($S$8*I25+$U$8*I26))))</f>
      </c>
      <c r="J28" s="48" t="s">
        <v>13</v>
      </c>
      <c r="K28" s="55">
        <f>IF($C22="","",IF($C22=0,($S$6*K25+$U$6*K26),IF($C22&lt;3,($S$7*K25+$U$7*K26),($S$8*K25+$U$8*K26))))</f>
      </c>
      <c r="L28" s="48" t="s">
        <v>13</v>
      </c>
      <c r="M28" s="55">
        <f>IF($C22="","",IF($C22=0,($S$6*M25+$U$6*M26),IF($C22&lt;3,($S$7*M25+$U$7*M26),($S$8*M25+$U$8*M26))))</f>
      </c>
      <c r="N28" s="48" t="s">
        <v>13</v>
      </c>
      <c r="O28" s="56">
        <f>IF($C22="","",(SUM(C28:N28)))</f>
      </c>
      <c r="P28" s="54" t="s">
        <v>14</v>
      </c>
    </row>
    <row r="29" spans="1:16" ht="8.25" customHeight="1" thickBot="1">
      <c r="A29" s="5"/>
      <c r="B29" s="8"/>
      <c r="C29" s="8"/>
      <c r="D29" s="6"/>
      <c r="E29" s="10"/>
      <c r="F29" s="10"/>
      <c r="G29" s="10"/>
      <c r="H29" s="10"/>
      <c r="I29" s="10"/>
      <c r="J29" s="9"/>
      <c r="K29" s="11"/>
      <c r="L29" s="11"/>
      <c r="M29" s="11"/>
      <c r="N29" s="11"/>
      <c r="O29" s="11"/>
      <c r="P29" s="11"/>
    </row>
    <row r="30" spans="1:17" ht="24" customHeight="1" thickBot="1">
      <c r="A30" s="7"/>
      <c r="B30" s="14" t="s">
        <v>19</v>
      </c>
      <c r="C30" s="66">
        <f>IF(C22="","",O28-O27*300)</f>
      </c>
      <c r="D30" s="67"/>
      <c r="E30" s="41" t="s">
        <v>14</v>
      </c>
      <c r="F30" s="68" t="s">
        <v>26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52" t="s">
        <v>68</v>
      </c>
    </row>
    <row r="31" spans="1:16" ht="19.5" customHeight="1">
      <c r="A31" s="6"/>
      <c r="B31" s="6"/>
      <c r="C31" s="6"/>
      <c r="D31" s="1"/>
      <c r="E31" s="1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9.5" customHeight="1" thickBot="1">
      <c r="A32" s="6"/>
      <c r="B32" s="6"/>
      <c r="C32" s="6"/>
      <c r="D32" s="1"/>
      <c r="E32" s="1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1.75" customHeight="1">
      <c r="A33" s="74" t="s">
        <v>16</v>
      </c>
      <c r="B33" s="75"/>
      <c r="C33" s="76"/>
      <c r="D33" s="77"/>
      <c r="E33" s="78"/>
      <c r="F33" s="79"/>
      <c r="G33" s="79"/>
      <c r="H33" s="79"/>
      <c r="I33" s="9"/>
      <c r="J33" s="26"/>
      <c r="K33" s="80"/>
      <c r="L33" s="80"/>
      <c r="M33" s="10"/>
      <c r="N33" s="26"/>
      <c r="O33" s="27"/>
      <c r="P33" s="27"/>
    </row>
    <row r="34" spans="1:16" ht="21.75" customHeight="1" thickBot="1">
      <c r="A34" s="72" t="s">
        <v>17</v>
      </c>
      <c r="B34" s="73"/>
      <c r="C34" s="91"/>
      <c r="D34" s="92"/>
      <c r="E34" s="42" t="s">
        <v>21</v>
      </c>
      <c r="F34" s="79"/>
      <c r="G34" s="79"/>
      <c r="H34" s="79"/>
      <c r="I34" s="9"/>
      <c r="J34" s="26"/>
      <c r="K34" s="80"/>
      <c r="L34" s="80"/>
      <c r="M34" s="10"/>
      <c r="N34" s="26"/>
      <c r="O34" s="27"/>
      <c r="P34" s="27"/>
    </row>
    <row r="35" spans="1:16" ht="6.75" customHeight="1" thickBot="1">
      <c r="A35" s="5"/>
      <c r="B35" s="6"/>
      <c r="C35" s="6"/>
      <c r="D35" s="6"/>
      <c r="E35" s="6"/>
      <c r="F35" s="6"/>
      <c r="G35" s="13"/>
      <c r="H35" s="3"/>
      <c r="I35" s="3"/>
      <c r="J35" s="1"/>
      <c r="K35" s="21"/>
      <c r="L35" s="11"/>
      <c r="M35" s="11"/>
      <c r="N35" s="11"/>
      <c r="O35" s="11"/>
      <c r="P35" s="11"/>
    </row>
    <row r="36" spans="1:16" ht="12.75">
      <c r="A36" s="81" t="s">
        <v>24</v>
      </c>
      <c r="B36" s="82"/>
      <c r="C36" s="89" t="s">
        <v>78</v>
      </c>
      <c r="D36" s="90"/>
      <c r="E36" s="70" t="s">
        <v>79</v>
      </c>
      <c r="F36" s="71"/>
      <c r="G36" s="70" t="s">
        <v>80</v>
      </c>
      <c r="H36" s="71"/>
      <c r="I36" s="70" t="s">
        <v>81</v>
      </c>
      <c r="J36" s="71"/>
      <c r="K36" s="70" t="s">
        <v>82</v>
      </c>
      <c r="L36" s="71"/>
      <c r="M36" s="70" t="s">
        <v>83</v>
      </c>
      <c r="N36" s="71"/>
      <c r="O36" s="83" t="s">
        <v>25</v>
      </c>
      <c r="P36" s="84"/>
    </row>
    <row r="37" spans="1:16" ht="24" customHeight="1">
      <c r="A37" s="85" t="s">
        <v>22</v>
      </c>
      <c r="B37" s="57" t="s">
        <v>72</v>
      </c>
      <c r="C37" s="16"/>
      <c r="D37" s="37" t="s">
        <v>11</v>
      </c>
      <c r="E37" s="16"/>
      <c r="F37" s="37" t="s">
        <v>11</v>
      </c>
      <c r="G37" s="16"/>
      <c r="H37" s="37" t="s">
        <v>11</v>
      </c>
      <c r="I37" s="16"/>
      <c r="J37" s="37" t="s">
        <v>11</v>
      </c>
      <c r="K37" s="16"/>
      <c r="L37" s="37" t="s">
        <v>11</v>
      </c>
      <c r="M37" s="16"/>
      <c r="N37" s="37" t="s">
        <v>11</v>
      </c>
      <c r="O37" s="87"/>
      <c r="P37" s="88"/>
    </row>
    <row r="38" spans="1:16" ht="24" customHeight="1">
      <c r="A38" s="86"/>
      <c r="B38" s="58" t="s">
        <v>73</v>
      </c>
      <c r="C38" s="16"/>
      <c r="D38" s="37" t="s">
        <v>11</v>
      </c>
      <c r="E38" s="16"/>
      <c r="F38" s="37" t="s">
        <v>11</v>
      </c>
      <c r="G38" s="16"/>
      <c r="H38" s="37" t="s">
        <v>11</v>
      </c>
      <c r="I38" s="16"/>
      <c r="J38" s="37" t="s">
        <v>11</v>
      </c>
      <c r="K38" s="16"/>
      <c r="L38" s="37" t="s">
        <v>11</v>
      </c>
      <c r="M38" s="16"/>
      <c r="N38" s="37" t="s">
        <v>11</v>
      </c>
      <c r="O38" s="87"/>
      <c r="P38" s="88"/>
    </row>
    <row r="39" spans="1:16" ht="24" customHeight="1">
      <c r="A39" s="30"/>
      <c r="B39" s="44" t="s">
        <v>23</v>
      </c>
      <c r="C39" s="45">
        <f>IF($C34="","",SUM(C37:C38))</f>
      </c>
      <c r="D39" s="46" t="s">
        <v>11</v>
      </c>
      <c r="E39" s="45">
        <f>IF($C34="","",SUM(E37:E38))</f>
      </c>
      <c r="F39" s="46" t="s">
        <v>11</v>
      </c>
      <c r="G39" s="45">
        <f>IF($C34="","",SUM(G37:G38))</f>
      </c>
      <c r="H39" s="46" t="s">
        <v>11</v>
      </c>
      <c r="I39" s="45">
        <f>IF($C34="","",SUM(I37:I38))</f>
      </c>
      <c r="J39" s="46" t="s">
        <v>11</v>
      </c>
      <c r="K39" s="45">
        <f>IF($C34="","",SUM(K37:K38))</f>
      </c>
      <c r="L39" s="46" t="s">
        <v>11</v>
      </c>
      <c r="M39" s="45">
        <f>IF($C34="","",SUM(M37:M38))</f>
      </c>
      <c r="N39" s="46" t="s">
        <v>11</v>
      </c>
      <c r="O39" s="47">
        <f>IF($C34="","",SUM(C39:N39))</f>
      </c>
      <c r="P39" s="53" t="s">
        <v>10</v>
      </c>
    </row>
    <row r="40" spans="1:16" ht="24" customHeight="1" thickBot="1">
      <c r="A40" s="59" t="s">
        <v>18</v>
      </c>
      <c r="B40" s="31"/>
      <c r="C40" s="55">
        <f>IF($C34="","",IF($C34=0,($W$6*C37+$Y$6*C38),IF($C34&lt;3,($W$7*C37+$Y$7*C38),($W$8*C37+$Y$8*C38))))</f>
      </c>
      <c r="D40" s="48" t="s">
        <v>13</v>
      </c>
      <c r="E40" s="55">
        <f>IF($C34="","",IF($C34=0,($S$6*E37+$U$6*E38),IF($C34&lt;3,($S$7*E37+$U$7*E38),($S$8*E37+$U$8*E38))))</f>
      </c>
      <c r="F40" s="48" t="s">
        <v>13</v>
      </c>
      <c r="G40" s="55">
        <f>IF($C34="","",IF($C34=0,($S$6*G37+$U$6*G38),IF($C34&lt;3,($S$7*G37+$U$7*G38),($S$8*G37+$U$8*G38))))</f>
      </c>
      <c r="H40" s="48" t="s">
        <v>13</v>
      </c>
      <c r="I40" s="55">
        <f>IF($C34="","",IF($C34=0,($S$6*I37+$U$6*I38),IF($C34&lt;3,($S$7*I37+$U$7*I38),($S$8*I37+$U$8*I38))))</f>
      </c>
      <c r="J40" s="48" t="s">
        <v>13</v>
      </c>
      <c r="K40" s="55">
        <f>IF($C34="","",IF($C34=0,($S$6*K37+$U$6*K38),IF($C34&lt;3,($S$7*K37+$U$7*K38),($S$8*K37+$U$8*K38))))</f>
      </c>
      <c r="L40" s="48" t="s">
        <v>13</v>
      </c>
      <c r="M40" s="55">
        <f>IF($C34="","",IF($C34=0,($S$6*M37+$U$6*M38),IF($C34&lt;3,($S$7*M37+$U$7*M38),($S$8*M37+$U$8*M38))))</f>
      </c>
      <c r="N40" s="48" t="s">
        <v>13</v>
      </c>
      <c r="O40" s="56">
        <f>IF($C34="","",(SUM(C40:N40)))</f>
      </c>
      <c r="P40" s="54" t="s">
        <v>14</v>
      </c>
    </row>
    <row r="41" spans="1:16" ht="6.75" customHeight="1" thickBot="1">
      <c r="A41" s="5"/>
      <c r="B41" s="8"/>
      <c r="C41" s="8"/>
      <c r="D41" s="6"/>
      <c r="E41" s="10"/>
      <c r="F41" s="10"/>
      <c r="G41" s="10"/>
      <c r="H41" s="10"/>
      <c r="I41" s="10"/>
      <c r="J41" s="9"/>
      <c r="K41" s="11"/>
      <c r="L41" s="11"/>
      <c r="M41" s="11"/>
      <c r="N41" s="11"/>
      <c r="O41" s="11"/>
      <c r="P41" s="11"/>
    </row>
    <row r="42" spans="1:16" ht="26.25" customHeight="1" thickBot="1">
      <c r="A42" s="7"/>
      <c r="B42" s="14" t="s">
        <v>19</v>
      </c>
      <c r="C42" s="66">
        <f>IF(C34="","",O40-O39*300)</f>
      </c>
      <c r="D42" s="67"/>
      <c r="E42" s="41" t="s">
        <v>14</v>
      </c>
      <c r="F42" s="68" t="s">
        <v>26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9.5" customHeight="1"/>
    <row r="44" ht="19.5" customHeight="1" thickBot="1"/>
    <row r="45" spans="1:16" ht="24" customHeight="1">
      <c r="A45" s="74" t="s">
        <v>16</v>
      </c>
      <c r="B45" s="75"/>
      <c r="C45" s="76"/>
      <c r="D45" s="77"/>
      <c r="E45" s="78"/>
      <c r="F45" s="79"/>
      <c r="G45" s="79"/>
      <c r="H45" s="79"/>
      <c r="I45" s="9"/>
      <c r="J45" s="26"/>
      <c r="K45" s="80"/>
      <c r="L45" s="80"/>
      <c r="M45" s="10"/>
      <c r="N45" s="26"/>
      <c r="O45" s="27"/>
      <c r="P45" s="27"/>
    </row>
    <row r="46" spans="1:16" ht="26.25" customHeight="1" thickBot="1">
      <c r="A46" s="72" t="s">
        <v>17</v>
      </c>
      <c r="B46" s="73"/>
      <c r="C46" s="91"/>
      <c r="D46" s="92"/>
      <c r="E46" s="42" t="s">
        <v>21</v>
      </c>
      <c r="F46" s="79"/>
      <c r="G46" s="79"/>
      <c r="H46" s="79"/>
      <c r="I46" s="9"/>
      <c r="J46" s="26"/>
      <c r="K46" s="80"/>
      <c r="L46" s="80"/>
      <c r="M46" s="10"/>
      <c r="N46" s="26"/>
      <c r="O46" s="27"/>
      <c r="P46" s="27"/>
    </row>
    <row r="47" spans="1:16" ht="6" customHeight="1" thickBot="1">
      <c r="A47" s="5"/>
      <c r="B47" s="6"/>
      <c r="C47" s="6"/>
      <c r="D47" s="6"/>
      <c r="E47" s="6"/>
      <c r="F47" s="6"/>
      <c r="G47" s="13"/>
      <c r="H47" s="3"/>
      <c r="I47" s="3"/>
      <c r="J47" s="1"/>
      <c r="K47" s="21"/>
      <c r="L47" s="11"/>
      <c r="M47" s="11"/>
      <c r="N47" s="11"/>
      <c r="O47" s="11"/>
      <c r="P47" s="11"/>
    </row>
    <row r="48" spans="1:16" ht="12.75">
      <c r="A48" s="81" t="s">
        <v>24</v>
      </c>
      <c r="B48" s="82"/>
      <c r="C48" s="89" t="s">
        <v>78</v>
      </c>
      <c r="D48" s="90"/>
      <c r="E48" s="70" t="s">
        <v>79</v>
      </c>
      <c r="F48" s="71"/>
      <c r="G48" s="70" t="s">
        <v>80</v>
      </c>
      <c r="H48" s="71"/>
      <c r="I48" s="70" t="s">
        <v>81</v>
      </c>
      <c r="J48" s="71"/>
      <c r="K48" s="70" t="s">
        <v>82</v>
      </c>
      <c r="L48" s="71"/>
      <c r="M48" s="70" t="s">
        <v>83</v>
      </c>
      <c r="N48" s="71"/>
      <c r="O48" s="83" t="s">
        <v>25</v>
      </c>
      <c r="P48" s="84"/>
    </row>
    <row r="49" spans="1:16" ht="24" customHeight="1">
      <c r="A49" s="85" t="s">
        <v>22</v>
      </c>
      <c r="B49" s="57" t="s">
        <v>72</v>
      </c>
      <c r="C49" s="16"/>
      <c r="D49" s="37" t="s">
        <v>11</v>
      </c>
      <c r="E49" s="16"/>
      <c r="F49" s="37" t="s">
        <v>11</v>
      </c>
      <c r="G49" s="16"/>
      <c r="H49" s="37" t="s">
        <v>11</v>
      </c>
      <c r="I49" s="16"/>
      <c r="J49" s="37" t="s">
        <v>11</v>
      </c>
      <c r="K49" s="16"/>
      <c r="L49" s="37" t="s">
        <v>11</v>
      </c>
      <c r="M49" s="16"/>
      <c r="N49" s="37" t="s">
        <v>11</v>
      </c>
      <c r="O49" s="87"/>
      <c r="P49" s="88"/>
    </row>
    <row r="50" spans="1:16" ht="24" customHeight="1">
      <c r="A50" s="86"/>
      <c r="B50" s="58" t="s">
        <v>73</v>
      </c>
      <c r="C50" s="16"/>
      <c r="D50" s="37" t="s">
        <v>11</v>
      </c>
      <c r="E50" s="16"/>
      <c r="F50" s="37" t="s">
        <v>11</v>
      </c>
      <c r="G50" s="16"/>
      <c r="H50" s="37" t="s">
        <v>11</v>
      </c>
      <c r="I50" s="16"/>
      <c r="J50" s="37" t="s">
        <v>11</v>
      </c>
      <c r="K50" s="16"/>
      <c r="L50" s="37" t="s">
        <v>11</v>
      </c>
      <c r="M50" s="16"/>
      <c r="N50" s="37" t="s">
        <v>11</v>
      </c>
      <c r="O50" s="87"/>
      <c r="P50" s="88"/>
    </row>
    <row r="51" spans="1:16" ht="24" customHeight="1">
      <c r="A51" s="43"/>
      <c r="B51" s="44" t="s">
        <v>23</v>
      </c>
      <c r="C51" s="45">
        <f>IF($C46="","",SUM(C49:C50))</f>
      </c>
      <c r="D51" s="46" t="s">
        <v>11</v>
      </c>
      <c r="E51" s="45">
        <f>IF($C46="","",SUM(E49:E50))</f>
      </c>
      <c r="F51" s="46" t="s">
        <v>11</v>
      </c>
      <c r="G51" s="45">
        <f>IF($C46="","",SUM(G49:G50))</f>
      </c>
      <c r="H51" s="46" t="s">
        <v>11</v>
      </c>
      <c r="I51" s="45">
        <f>IF($C46="","",SUM(I49:I50))</f>
      </c>
      <c r="J51" s="46" t="s">
        <v>11</v>
      </c>
      <c r="K51" s="45">
        <f>IF($C46="","",SUM(K49:K50))</f>
      </c>
      <c r="L51" s="46" t="s">
        <v>10</v>
      </c>
      <c r="M51" s="45">
        <f>IF($C46="","",SUM(M49:M50))</f>
      </c>
      <c r="N51" s="46" t="s">
        <v>11</v>
      </c>
      <c r="O51" s="47">
        <f>IF($C46="","",SUM(C51:N51))</f>
      </c>
      <c r="P51" s="53" t="s">
        <v>11</v>
      </c>
    </row>
    <row r="52" spans="1:16" ht="24" customHeight="1" thickBot="1">
      <c r="A52" s="59" t="s">
        <v>18</v>
      </c>
      <c r="B52" s="31"/>
      <c r="C52" s="55">
        <f>IF($C46="","",IF($C46=0,($W$6*C49+$Y$6*C50),IF($C46&lt;3,($W$7*C49+$Y$7*C50),($W$8*C49+$Y$8*C50))))</f>
      </c>
      <c r="D52" s="48" t="s">
        <v>13</v>
      </c>
      <c r="E52" s="55">
        <f>IF($C46="","",IF($C46=0,($S$6*E49+$U$6*E50),IF($C46&lt;3,($S$7*E49+$U$7*E50),($S$8*E49+$U$8*E50))))</f>
      </c>
      <c r="F52" s="48" t="s">
        <v>13</v>
      </c>
      <c r="G52" s="55">
        <f>IF($C46="","",IF($C46=0,($S$6*G49+$U$6*G50),IF($C46&lt;3,($S$7*G49+$U$7*G50),($S$8*G49+$U$8*G50))))</f>
      </c>
      <c r="H52" s="48" t="s">
        <v>13</v>
      </c>
      <c r="I52" s="55">
        <f>IF($C46="","",IF($C46=0,($S$6*I49+$U$6*I50),IF($C46&lt;3,($S$7*I49+$U$7*I50),($S$8*I49+$U$8*I50))))</f>
      </c>
      <c r="J52" s="48" t="s">
        <v>13</v>
      </c>
      <c r="K52" s="55">
        <f>IF($C46="","",IF($C46=0,($S$6*K49+$U$6*K50),IF($C46&lt;3,($S$7*K49+$U$7*K50),($S$8*K49+$U$8*K50))))</f>
      </c>
      <c r="L52" s="48" t="s">
        <v>13</v>
      </c>
      <c r="M52" s="55">
        <f>IF($C46="","",IF($C46=0,($S$6*M49+$U$6*M50),IF($C46&lt;3,($S$7*M49+$U$7*M50),($S$8*M49+$U$8*M50))))</f>
      </c>
      <c r="N52" s="48" t="s">
        <v>13</v>
      </c>
      <c r="O52" s="56">
        <f>IF($C46="","",(SUM(C52:N52)))</f>
      </c>
      <c r="P52" s="54" t="s">
        <v>12</v>
      </c>
    </row>
    <row r="53" spans="1:16" ht="6" customHeight="1" thickBot="1">
      <c r="A53" s="5"/>
      <c r="B53" s="8"/>
      <c r="C53" s="8"/>
      <c r="D53" s="6"/>
      <c r="E53" s="10"/>
      <c r="F53" s="10"/>
      <c r="G53" s="10"/>
      <c r="H53" s="10"/>
      <c r="I53" s="10"/>
      <c r="J53" s="9"/>
      <c r="K53" s="11"/>
      <c r="L53" s="11"/>
      <c r="M53" s="11"/>
      <c r="N53" s="11"/>
      <c r="O53" s="11"/>
      <c r="P53" s="11"/>
    </row>
    <row r="54" spans="1:16" ht="27.75" customHeight="1" thickBot="1">
      <c r="A54" s="7"/>
      <c r="B54" s="14" t="s">
        <v>19</v>
      </c>
      <c r="C54" s="66">
        <f>IF(C46="","",O52-O51*300)</f>
      </c>
      <c r="D54" s="67"/>
      <c r="E54" s="41" t="s">
        <v>15</v>
      </c>
      <c r="F54" s="68" t="s">
        <v>26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ht="19.5" customHeight="1"/>
    <row r="56" ht="19.5" customHeight="1" thickBot="1"/>
    <row r="57" spans="1:16" ht="26.25" customHeight="1">
      <c r="A57" s="74" t="s">
        <v>16</v>
      </c>
      <c r="B57" s="75"/>
      <c r="C57" s="76"/>
      <c r="D57" s="77"/>
      <c r="E57" s="78"/>
      <c r="F57" s="79"/>
      <c r="G57" s="79"/>
      <c r="H57" s="79"/>
      <c r="I57" s="9"/>
      <c r="J57" s="26"/>
      <c r="K57" s="80"/>
      <c r="L57" s="80"/>
      <c r="M57" s="10"/>
      <c r="N57" s="26"/>
      <c r="O57" s="27"/>
      <c r="P57" s="27"/>
    </row>
    <row r="58" spans="1:16" ht="24" customHeight="1" thickBot="1">
      <c r="A58" s="72" t="s">
        <v>17</v>
      </c>
      <c r="B58" s="73"/>
      <c r="C58" s="91"/>
      <c r="D58" s="92"/>
      <c r="E58" s="42" t="s">
        <v>21</v>
      </c>
      <c r="F58" s="79"/>
      <c r="G58" s="79"/>
      <c r="H58" s="79"/>
      <c r="I58" s="9"/>
      <c r="J58" s="26"/>
      <c r="K58" s="80"/>
      <c r="L58" s="80"/>
      <c r="M58" s="10"/>
      <c r="N58" s="26"/>
      <c r="O58" s="27"/>
      <c r="P58" s="27"/>
    </row>
    <row r="59" spans="1:16" ht="7.5" customHeight="1" thickBot="1">
      <c r="A59" s="5"/>
      <c r="B59" s="6"/>
      <c r="C59" s="6"/>
      <c r="D59" s="6"/>
      <c r="E59" s="6"/>
      <c r="F59" s="6"/>
      <c r="G59" s="13"/>
      <c r="H59" s="3"/>
      <c r="I59" s="3"/>
      <c r="J59" s="1"/>
      <c r="K59" s="21"/>
      <c r="L59" s="11"/>
      <c r="M59" s="11"/>
      <c r="N59" s="11"/>
      <c r="O59" s="11"/>
      <c r="P59" s="11"/>
    </row>
    <row r="60" spans="1:16" ht="12.75">
      <c r="A60" s="81" t="s">
        <v>24</v>
      </c>
      <c r="B60" s="82"/>
      <c r="C60" s="89" t="s">
        <v>78</v>
      </c>
      <c r="D60" s="90"/>
      <c r="E60" s="70" t="s">
        <v>79</v>
      </c>
      <c r="F60" s="71"/>
      <c r="G60" s="70" t="s">
        <v>80</v>
      </c>
      <c r="H60" s="71"/>
      <c r="I60" s="70" t="s">
        <v>81</v>
      </c>
      <c r="J60" s="71"/>
      <c r="K60" s="70" t="s">
        <v>82</v>
      </c>
      <c r="L60" s="71"/>
      <c r="M60" s="70" t="s">
        <v>83</v>
      </c>
      <c r="N60" s="71"/>
      <c r="O60" s="83" t="s">
        <v>25</v>
      </c>
      <c r="P60" s="84"/>
    </row>
    <row r="61" spans="1:16" ht="24" customHeight="1">
      <c r="A61" s="85" t="s">
        <v>22</v>
      </c>
      <c r="B61" s="57" t="s">
        <v>72</v>
      </c>
      <c r="C61" s="16"/>
      <c r="D61" s="37" t="s">
        <v>11</v>
      </c>
      <c r="E61" s="16"/>
      <c r="F61" s="37" t="s">
        <v>11</v>
      </c>
      <c r="G61" s="16"/>
      <c r="H61" s="37" t="s">
        <v>11</v>
      </c>
      <c r="I61" s="16"/>
      <c r="J61" s="37" t="s">
        <v>11</v>
      </c>
      <c r="K61" s="16"/>
      <c r="L61" s="37" t="s">
        <v>11</v>
      </c>
      <c r="M61" s="16"/>
      <c r="N61" s="37" t="s">
        <v>11</v>
      </c>
      <c r="O61" s="87"/>
      <c r="P61" s="88"/>
    </row>
    <row r="62" spans="1:16" ht="24" customHeight="1">
      <c r="A62" s="86"/>
      <c r="B62" s="58" t="s">
        <v>73</v>
      </c>
      <c r="C62" s="16"/>
      <c r="D62" s="37" t="s">
        <v>11</v>
      </c>
      <c r="E62" s="16"/>
      <c r="F62" s="37" t="s">
        <v>11</v>
      </c>
      <c r="G62" s="16"/>
      <c r="H62" s="37" t="s">
        <v>11</v>
      </c>
      <c r="I62" s="16"/>
      <c r="J62" s="37" t="s">
        <v>11</v>
      </c>
      <c r="K62" s="16"/>
      <c r="L62" s="37" t="s">
        <v>11</v>
      </c>
      <c r="M62" s="16"/>
      <c r="N62" s="37" t="s">
        <v>11</v>
      </c>
      <c r="O62" s="87"/>
      <c r="P62" s="88"/>
    </row>
    <row r="63" spans="1:16" ht="24" customHeight="1">
      <c r="A63" s="43"/>
      <c r="B63" s="44" t="s">
        <v>23</v>
      </c>
      <c r="C63" s="45">
        <f>IF($C58="","",SUM(C61:C62))</f>
      </c>
      <c r="D63" s="46" t="s">
        <v>11</v>
      </c>
      <c r="E63" s="45">
        <f>IF($C58="","",SUM(E61:E62))</f>
      </c>
      <c r="F63" s="46" t="s">
        <v>11</v>
      </c>
      <c r="G63" s="45">
        <f>IF($C58="","",SUM(G61:G62))</f>
      </c>
      <c r="H63" s="46" t="s">
        <v>11</v>
      </c>
      <c r="I63" s="45">
        <f>IF($C58="","",SUM(I61:I62))</f>
      </c>
      <c r="J63" s="46" t="s">
        <v>11</v>
      </c>
      <c r="K63" s="45">
        <f>IF($C58="","",SUM(K61:K62))</f>
      </c>
      <c r="L63" s="46" t="s">
        <v>11</v>
      </c>
      <c r="M63" s="45">
        <f>IF($C58="","",SUM(M61:M62))</f>
      </c>
      <c r="N63" s="46" t="s">
        <v>11</v>
      </c>
      <c r="O63" s="47">
        <f>IF($C58="","",SUM(C63:N63))</f>
      </c>
      <c r="P63" s="53" t="s">
        <v>11</v>
      </c>
    </row>
    <row r="64" spans="1:16" ht="24" customHeight="1" thickBot="1">
      <c r="A64" s="59" t="s">
        <v>18</v>
      </c>
      <c r="B64" s="31"/>
      <c r="C64" s="55">
        <f>IF($C58="","",IF($C58=0,($W$6*C61+$Y$6*C62),IF($C58&lt;3,($W$7*C61+$Y$7*C62),($W$8*C61+$Y$8*C62))))</f>
      </c>
      <c r="D64" s="48" t="s">
        <v>15</v>
      </c>
      <c r="E64" s="49">
        <f>IF($C58="","",IF($C58=0,($S$6*E61+$U$6*E62),IF($C58&lt;3,($S$7*E61+$U$7*E62),($S$8*E61+$U$8*E62))))</f>
      </c>
      <c r="F64" s="48" t="s">
        <v>15</v>
      </c>
      <c r="G64" s="49">
        <f>IF($C58="","",IF($C58=0,($S$6*G61+$U$6*G62),IF($C58&lt;3,($S$7*G61+$U$7*G62),($S$8*G61+$U$8*G62))))</f>
      </c>
      <c r="H64" s="48" t="s">
        <v>15</v>
      </c>
      <c r="I64" s="49">
        <f>IF($C58="","",IF($C58=0,($S$6*I61+$U$6*I62),IF($C58&lt;3,($S$7*I61+$U$7*I62),($S$8*I61+$U$8*I62))))</f>
      </c>
      <c r="J64" s="48" t="s">
        <v>15</v>
      </c>
      <c r="K64" s="49">
        <f>IF($C58="","",IF($C58=0,($S$6*K61+$U$6*K62),IF($C58&lt;3,($S$7*K61+$U$7*K62),($S$8*K61+$U$8*K62))))</f>
      </c>
      <c r="L64" s="48" t="s">
        <v>15</v>
      </c>
      <c r="M64" s="49">
        <f>IF($C58="","",IF($C58=0,($S$6*M61+$U$6*M62),IF($C58&lt;3,($S$7*M61+$U$7*M62),($S$8*M61+$U$8*M62))))</f>
      </c>
      <c r="N64" s="48" t="s">
        <v>13</v>
      </c>
      <c r="O64" s="50">
        <f>IF($C58="","",(SUM(C64:N64)))</f>
      </c>
      <c r="P64" s="54" t="s">
        <v>14</v>
      </c>
    </row>
    <row r="65" spans="1:16" ht="6.75" customHeight="1" thickBot="1">
      <c r="A65" s="5"/>
      <c r="B65" s="8"/>
      <c r="C65" s="8"/>
      <c r="D65" s="6"/>
      <c r="E65" s="10"/>
      <c r="F65" s="10"/>
      <c r="G65" s="10"/>
      <c r="H65" s="10"/>
      <c r="I65" s="10"/>
      <c r="J65" s="9"/>
      <c r="K65" s="11"/>
      <c r="L65" s="11"/>
      <c r="M65" s="11"/>
      <c r="N65" s="11"/>
      <c r="O65" s="11"/>
      <c r="P65" s="11"/>
    </row>
    <row r="66" spans="1:16" ht="27" customHeight="1" thickBot="1">
      <c r="A66" s="7"/>
      <c r="B66" s="14" t="s">
        <v>20</v>
      </c>
      <c r="C66" s="66">
        <f>IF(C58="","",O64-O63*300)</f>
      </c>
      <c r="D66" s="67"/>
      <c r="E66" s="41" t="s">
        <v>15</v>
      </c>
      <c r="F66" s="68" t="s">
        <v>26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ht="19.5" customHeight="1"/>
    <row r="68" ht="19.5" customHeight="1" thickBot="1"/>
    <row r="69" spans="1:16" ht="22.5" customHeight="1">
      <c r="A69" s="74" t="s">
        <v>16</v>
      </c>
      <c r="B69" s="75"/>
      <c r="C69" s="76"/>
      <c r="D69" s="77"/>
      <c r="E69" s="78"/>
      <c r="F69" s="79"/>
      <c r="G69" s="79"/>
      <c r="H69" s="79"/>
      <c r="I69" s="9"/>
      <c r="J69" s="26"/>
      <c r="K69" s="80"/>
      <c r="L69" s="80"/>
      <c r="M69" s="10"/>
      <c r="N69" s="26"/>
      <c r="O69" s="27"/>
      <c r="P69" s="27"/>
    </row>
    <row r="70" spans="1:16" ht="24" customHeight="1" thickBot="1">
      <c r="A70" s="72" t="s">
        <v>17</v>
      </c>
      <c r="B70" s="73"/>
      <c r="C70" s="91"/>
      <c r="D70" s="92"/>
      <c r="E70" s="42" t="s">
        <v>21</v>
      </c>
      <c r="F70" s="79"/>
      <c r="G70" s="79"/>
      <c r="H70" s="79"/>
      <c r="I70" s="9"/>
      <c r="J70" s="26"/>
      <c r="K70" s="80"/>
      <c r="L70" s="80"/>
      <c r="M70" s="10"/>
      <c r="N70" s="26"/>
      <c r="O70" s="27"/>
      <c r="P70" s="27"/>
    </row>
    <row r="71" spans="1:16" ht="6" customHeight="1" thickBot="1">
      <c r="A71" s="5"/>
      <c r="B71" s="6"/>
      <c r="C71" s="6"/>
      <c r="D71" s="6"/>
      <c r="E71" s="6"/>
      <c r="F71" s="6"/>
      <c r="G71" s="13"/>
      <c r="H71" s="3"/>
      <c r="I71" s="3"/>
      <c r="J71" s="1"/>
      <c r="K71" s="21"/>
      <c r="L71" s="11"/>
      <c r="M71" s="11"/>
      <c r="N71" s="11"/>
      <c r="O71" s="11"/>
      <c r="P71" s="11"/>
    </row>
    <row r="72" spans="1:16" ht="12.75">
      <c r="A72" s="81" t="s">
        <v>24</v>
      </c>
      <c r="B72" s="82"/>
      <c r="C72" s="89" t="s">
        <v>78</v>
      </c>
      <c r="D72" s="90"/>
      <c r="E72" s="70" t="s">
        <v>79</v>
      </c>
      <c r="F72" s="71"/>
      <c r="G72" s="70" t="s">
        <v>80</v>
      </c>
      <c r="H72" s="71"/>
      <c r="I72" s="70" t="s">
        <v>81</v>
      </c>
      <c r="J72" s="71"/>
      <c r="K72" s="70" t="s">
        <v>82</v>
      </c>
      <c r="L72" s="71"/>
      <c r="M72" s="70" t="s">
        <v>83</v>
      </c>
      <c r="N72" s="71"/>
      <c r="O72" s="83" t="s">
        <v>25</v>
      </c>
      <c r="P72" s="84"/>
    </row>
    <row r="73" spans="1:16" ht="24" customHeight="1">
      <c r="A73" s="85" t="s">
        <v>22</v>
      </c>
      <c r="B73" s="57" t="s">
        <v>72</v>
      </c>
      <c r="C73" s="16"/>
      <c r="D73" s="37" t="s">
        <v>11</v>
      </c>
      <c r="E73" s="16"/>
      <c r="F73" s="37" t="s">
        <v>11</v>
      </c>
      <c r="G73" s="16"/>
      <c r="H73" s="37" t="s">
        <v>11</v>
      </c>
      <c r="I73" s="16"/>
      <c r="J73" s="37" t="s">
        <v>11</v>
      </c>
      <c r="K73" s="16"/>
      <c r="L73" s="37" t="s">
        <v>11</v>
      </c>
      <c r="M73" s="16"/>
      <c r="N73" s="37" t="s">
        <v>11</v>
      </c>
      <c r="O73" s="87"/>
      <c r="P73" s="88"/>
    </row>
    <row r="74" spans="1:16" ht="24" customHeight="1">
      <c r="A74" s="86"/>
      <c r="B74" s="58" t="s">
        <v>73</v>
      </c>
      <c r="C74" s="16"/>
      <c r="D74" s="37" t="s">
        <v>11</v>
      </c>
      <c r="E74" s="16"/>
      <c r="F74" s="37" t="s">
        <v>11</v>
      </c>
      <c r="G74" s="16"/>
      <c r="H74" s="37" t="s">
        <v>11</v>
      </c>
      <c r="I74" s="16"/>
      <c r="J74" s="37" t="s">
        <v>11</v>
      </c>
      <c r="K74" s="16"/>
      <c r="L74" s="37" t="s">
        <v>11</v>
      </c>
      <c r="M74" s="16"/>
      <c r="N74" s="37" t="s">
        <v>11</v>
      </c>
      <c r="O74" s="87"/>
      <c r="P74" s="88"/>
    </row>
    <row r="75" spans="1:16" ht="24" customHeight="1">
      <c r="A75" s="43"/>
      <c r="B75" s="44" t="s">
        <v>23</v>
      </c>
      <c r="C75" s="45">
        <f>IF($C70="","",SUM(C73:C74))</f>
      </c>
      <c r="D75" s="46" t="s">
        <v>11</v>
      </c>
      <c r="E75" s="45">
        <f>IF($C70="","",SUM(E73:E74))</f>
      </c>
      <c r="F75" s="46" t="s">
        <v>11</v>
      </c>
      <c r="G75" s="45">
        <f>IF($C70="","",SUM(G73:G74))</f>
      </c>
      <c r="H75" s="46" t="s">
        <v>11</v>
      </c>
      <c r="I75" s="45">
        <f>IF($C70="","",SUM(I73:I74))</f>
      </c>
      <c r="J75" s="46" t="s">
        <v>11</v>
      </c>
      <c r="K75" s="45">
        <f>IF($C70="","",SUM(K73:K74))</f>
      </c>
      <c r="L75" s="46" t="s">
        <v>11</v>
      </c>
      <c r="M75" s="45">
        <f>IF($C70="","",SUM(M73:M74))</f>
      </c>
      <c r="N75" s="46" t="s">
        <v>11</v>
      </c>
      <c r="O75" s="47">
        <f>IF($C70="","",SUM(C75:N75))</f>
      </c>
      <c r="P75" s="53" t="s">
        <v>11</v>
      </c>
    </row>
    <row r="76" spans="1:16" ht="24" customHeight="1" thickBot="1">
      <c r="A76" s="59" t="s">
        <v>18</v>
      </c>
      <c r="B76" s="31"/>
      <c r="C76" s="55">
        <f>IF($C70="","",IF($C70=0,($W$6*C73+$Y$6*C74),IF($C70&lt;3,($W$7*C73+$Y$7*C74),($W$8*C73+$Y$8*C74))))</f>
      </c>
      <c r="D76" s="48" t="s">
        <v>15</v>
      </c>
      <c r="E76" s="49">
        <f>IF($C70="","",IF($C70=0,($S$6*E73+$U$6*E74),IF($C70&lt;3,($S$7*E73+$U$7*E74),($S$8*E73+$U$8*E74))))</f>
      </c>
      <c r="F76" s="48" t="s">
        <v>15</v>
      </c>
      <c r="G76" s="49">
        <f>IF($C70="","",IF($C70=0,($S$6*G73+$U$6*G74),IF($C70&lt;3,($S$7*G73+$U$7*G74),($S$8*G73+$U$8*G74))))</f>
      </c>
      <c r="H76" s="48" t="s">
        <v>15</v>
      </c>
      <c r="I76" s="49">
        <f>IF($C70="","",IF($C70=0,($S$6*I73+$U$6*I74),IF($C70&lt;3,($S$7*I73+$U$7*I74),($S$8*I73+$U$8*I74))))</f>
      </c>
      <c r="J76" s="48" t="s">
        <v>15</v>
      </c>
      <c r="K76" s="49">
        <f>IF($C70="","",IF($C70=0,($S$6*K73+$U$6*K74),IF($C70&lt;3,($S$7*K73+$U$7*K74),($S$8*K73+$U$8*K74))))</f>
      </c>
      <c r="L76" s="48" t="s">
        <v>15</v>
      </c>
      <c r="M76" s="49">
        <f>IF($C70="","",IF($C70=0,($S$6*M73+$U$6*M74),IF($C70&lt;3,($S$7*M73+$U$7*M74),($S$8*M73+$U$8*M74))))</f>
      </c>
      <c r="N76" s="48" t="s">
        <v>15</v>
      </c>
      <c r="O76" s="50">
        <f>IF($C70="","",(SUM(C76:N76)))</f>
      </c>
      <c r="P76" s="54" t="s">
        <v>15</v>
      </c>
    </row>
    <row r="77" spans="1:16" ht="6.75" customHeight="1" thickBot="1">
      <c r="A77" s="5"/>
      <c r="B77" s="8"/>
      <c r="C77" s="8"/>
      <c r="D77" s="6"/>
      <c r="E77" s="10"/>
      <c r="F77" s="10"/>
      <c r="G77" s="10"/>
      <c r="H77" s="10"/>
      <c r="I77" s="10"/>
      <c r="J77" s="9"/>
      <c r="K77" s="11"/>
      <c r="L77" s="11"/>
      <c r="M77" s="11"/>
      <c r="N77" s="11"/>
      <c r="O77" s="11"/>
      <c r="P77" s="11"/>
    </row>
    <row r="78" spans="1:16" ht="27.75" customHeight="1" thickBot="1">
      <c r="A78" s="7"/>
      <c r="B78" s="14" t="s">
        <v>19</v>
      </c>
      <c r="C78" s="66">
        <f>IF(C70="","",O76-O75*300)</f>
      </c>
      <c r="D78" s="67"/>
      <c r="E78" s="41" t="s">
        <v>15</v>
      </c>
      <c r="F78" s="68" t="s">
        <v>26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</row>
  </sheetData>
  <sheetProtection password="C620" sheet="1"/>
  <mergeCells count="129">
    <mergeCell ref="A1:Q1"/>
    <mergeCell ref="AA4:AG4"/>
    <mergeCell ref="R11:V11"/>
    <mergeCell ref="R10:V10"/>
    <mergeCell ref="Q9:V9"/>
    <mergeCell ref="B11:C11"/>
    <mergeCell ref="A3:P3"/>
    <mergeCell ref="Q3:Y3"/>
    <mergeCell ref="X4:Y4"/>
    <mergeCell ref="R4:S4"/>
    <mergeCell ref="K70:L70"/>
    <mergeCell ref="O72:P72"/>
    <mergeCell ref="O73:P74"/>
    <mergeCell ref="F78:P78"/>
    <mergeCell ref="G72:H72"/>
    <mergeCell ref="I72:J72"/>
    <mergeCell ref="K72:L72"/>
    <mergeCell ref="M72:N72"/>
    <mergeCell ref="A34:B34"/>
    <mergeCell ref="C34:D34"/>
    <mergeCell ref="A36:B36"/>
    <mergeCell ref="K34:L34"/>
    <mergeCell ref="F34:H34"/>
    <mergeCell ref="A6:P6"/>
    <mergeCell ref="O24:P24"/>
    <mergeCell ref="O25:P26"/>
    <mergeCell ref="B9:C9"/>
    <mergeCell ref="C22:D22"/>
    <mergeCell ref="K12:L12"/>
    <mergeCell ref="M12:P12"/>
    <mergeCell ref="D8:F8"/>
    <mergeCell ref="A25:A26"/>
    <mergeCell ref="A24:B24"/>
    <mergeCell ref="K9:N9"/>
    <mergeCell ref="D9:G9"/>
    <mergeCell ref="K21:L21"/>
    <mergeCell ref="K24:L24"/>
    <mergeCell ref="K22:L22"/>
    <mergeCell ref="H9:J9"/>
    <mergeCell ref="A21:B21"/>
    <mergeCell ref="A22:B22"/>
    <mergeCell ref="A16:B16"/>
    <mergeCell ref="C21:E21"/>
    <mergeCell ref="G24:H24"/>
    <mergeCell ref="I24:J24"/>
    <mergeCell ref="E11:G11"/>
    <mergeCell ref="A72:B72"/>
    <mergeCell ref="A73:A74"/>
    <mergeCell ref="C78:D78"/>
    <mergeCell ref="F30:P30"/>
    <mergeCell ref="C30:D30"/>
    <mergeCell ref="C14:D14"/>
    <mergeCell ref="F21:H21"/>
    <mergeCell ref="C72:D72"/>
    <mergeCell ref="E72:F72"/>
    <mergeCell ref="A45:B45"/>
    <mergeCell ref="T4:U4"/>
    <mergeCell ref="V4:W4"/>
    <mergeCell ref="A70:B70"/>
    <mergeCell ref="C70:D70"/>
    <mergeCell ref="F70:H70"/>
    <mergeCell ref="F22:H22"/>
    <mergeCell ref="H11:J11"/>
    <mergeCell ref="H12:J12"/>
    <mergeCell ref="F12:G12"/>
    <mergeCell ref="C45:E45"/>
    <mergeCell ref="A48:B48"/>
    <mergeCell ref="M24:N24"/>
    <mergeCell ref="M36:N36"/>
    <mergeCell ref="M48:N48"/>
    <mergeCell ref="A33:B33"/>
    <mergeCell ref="C33:E33"/>
    <mergeCell ref="F33:H33"/>
    <mergeCell ref="K33:L33"/>
    <mergeCell ref="C24:D24"/>
    <mergeCell ref="E24:F24"/>
    <mergeCell ref="O36:P36"/>
    <mergeCell ref="A37:A38"/>
    <mergeCell ref="O37:P38"/>
    <mergeCell ref="C42:D42"/>
    <mergeCell ref="F42:P42"/>
    <mergeCell ref="C36:D36"/>
    <mergeCell ref="E36:F36"/>
    <mergeCell ref="G36:H36"/>
    <mergeCell ref="I36:J36"/>
    <mergeCell ref="K36:L36"/>
    <mergeCell ref="F45:H45"/>
    <mergeCell ref="K45:L45"/>
    <mergeCell ref="A46:B46"/>
    <mergeCell ref="C46:D46"/>
    <mergeCell ref="F46:H46"/>
    <mergeCell ref="K46:L46"/>
    <mergeCell ref="O48:P48"/>
    <mergeCell ref="A49:A50"/>
    <mergeCell ref="O49:P50"/>
    <mergeCell ref="C54:D54"/>
    <mergeCell ref="F54:P54"/>
    <mergeCell ref="C48:D48"/>
    <mergeCell ref="E48:F48"/>
    <mergeCell ref="G48:H48"/>
    <mergeCell ref="I48:J48"/>
    <mergeCell ref="K48:L48"/>
    <mergeCell ref="C58:D58"/>
    <mergeCell ref="F58:H58"/>
    <mergeCell ref="K58:L58"/>
    <mergeCell ref="A57:B57"/>
    <mergeCell ref="C57:E57"/>
    <mergeCell ref="F57:H57"/>
    <mergeCell ref="K57:L57"/>
    <mergeCell ref="A69:B69"/>
    <mergeCell ref="C69:E69"/>
    <mergeCell ref="F69:H69"/>
    <mergeCell ref="K69:L69"/>
    <mergeCell ref="A60:B60"/>
    <mergeCell ref="O60:P60"/>
    <mergeCell ref="A61:A62"/>
    <mergeCell ref="O61:P62"/>
    <mergeCell ref="C60:D60"/>
    <mergeCell ref="E60:F60"/>
    <mergeCell ref="N11:O11"/>
    <mergeCell ref="A8:C8"/>
    <mergeCell ref="H8:I8"/>
    <mergeCell ref="C66:D66"/>
    <mergeCell ref="F66:P66"/>
    <mergeCell ref="G60:H60"/>
    <mergeCell ref="I60:J60"/>
    <mergeCell ref="K60:L60"/>
    <mergeCell ref="M60:N60"/>
    <mergeCell ref="A58:B58"/>
  </mergeCells>
  <dataValidations count="7">
    <dataValidation type="list" allowBlank="1" showInputMessage="1" showErrorMessage="1" sqref="O9:P9">
      <formula1>"宇宙惑星科学, 大気海洋・環境科学, 地球人間圏科学, 固体地球科学, 地球生命科学"</formula1>
    </dataValidation>
    <dataValidation type="list" allowBlank="1" showInputMessage="1" showErrorMessage="1" sqref="K9:N9">
      <formula1>"Space and Planetary Sciences (P), Atmospheric and Hydrospheric Sciences (A), Human Geoscience (H), Solid Earth Sciences (S), Biogeosciences (B), Education &amp; Outreach (G), Mutlidisciplinary and Interdisciplinary (G)"</formula1>
    </dataValidation>
    <dataValidation type="list" allowBlank="1" showInputMessage="1" showErrorMessage="1" sqref="C22:D22">
      <formula1>"0, 1, 2, 3, 4, 5, 6, 7, 8, 9"</formula1>
    </dataValidation>
    <dataValidation type="list" allowBlank="1" showInputMessage="1" showErrorMessage="1" sqref="C34:D34">
      <formula1>"0, 1, 2, 3, 4, 5, 6, 7, 8, 9"</formula1>
    </dataValidation>
    <dataValidation type="list" allowBlank="1" showInputMessage="1" showErrorMessage="1" sqref="C46:D46">
      <formula1>"0, 1, 2, 3, 4, 5, 6, 7, 8, 9"</formula1>
    </dataValidation>
    <dataValidation type="list" allowBlank="1" showInputMessage="1" showErrorMessage="1" sqref="C58:D58">
      <formula1>"0, 1, 2, 3, 4, 5, 6, 7, 8, 9"</formula1>
    </dataValidation>
    <dataValidation type="list" allowBlank="1" showInputMessage="1" showErrorMessage="1" sqref="C70:D70">
      <formula1>"0, 1, 2, 3, 4, 5, 6, 7, 8, 9"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Asai</dc:creator>
  <cp:keywords/>
  <dc:description/>
  <cp:lastModifiedBy>Asai</cp:lastModifiedBy>
  <cp:lastPrinted>2012-04-20T07:03:13Z</cp:lastPrinted>
  <dcterms:created xsi:type="dcterms:W3CDTF">2005-12-31T02:48:19Z</dcterms:created>
  <dcterms:modified xsi:type="dcterms:W3CDTF">2013-05-24T05:23:19Z</dcterms:modified>
  <cp:category/>
  <cp:version/>
  <cp:contentType/>
  <cp:contentStatus/>
</cp:coreProperties>
</file>